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95" yWindow="-135" windowWidth="13305" windowHeight="7920"/>
  </bookViews>
  <sheets>
    <sheet name="หมวด 1 - 7 คำนวณ" sheetId="3" r:id="rId1"/>
    <sheet name="ด้านหลังจุดเด่น-จุดที่พัฒนา" sheetId="4" r:id="rId2"/>
  </sheets>
  <calcPr calcId="124519"/>
</workbook>
</file>

<file path=xl/calcChain.xml><?xml version="1.0" encoding="utf-8"?>
<calcChain xmlns="http://schemas.openxmlformats.org/spreadsheetml/2006/main">
  <c r="C191" i="3"/>
  <c r="B192" s="1"/>
  <c r="B185"/>
  <c r="C184"/>
  <c r="C174"/>
  <c r="B175" s="1"/>
  <c r="B166"/>
  <c r="C165"/>
  <c r="C158"/>
  <c r="B159" s="1"/>
  <c r="C147"/>
  <c r="B148" s="1"/>
  <c r="C137"/>
  <c r="B138" s="1"/>
  <c r="B125"/>
  <c r="C124"/>
  <c r="B112"/>
  <c r="C111"/>
  <c r="C97"/>
  <c r="B98" s="1"/>
  <c r="C87"/>
  <c r="B88" s="1"/>
  <c r="C71"/>
  <c r="B72" s="1"/>
  <c r="B61"/>
  <c r="C60"/>
  <c r="C47"/>
  <c r="B48" s="1"/>
  <c r="C35"/>
  <c r="B36" s="1"/>
  <c r="B26"/>
  <c r="C25"/>
  <c r="C14"/>
  <c r="B15" s="1"/>
  <c r="B27" s="1"/>
  <c r="B193" l="1"/>
  <c r="B149"/>
  <c r="B126"/>
  <c r="B73"/>
  <c r="B49"/>
  <c r="B99"/>
  <c r="B194" s="1"/>
</calcChain>
</file>

<file path=xl/sharedStrings.xml><?xml version="1.0" encoding="utf-8"?>
<sst xmlns="http://schemas.openxmlformats.org/spreadsheetml/2006/main" count="229" uniqueCount="160">
  <si>
    <t>แบบบันทึกผลการประเมินรายงานการประเมินตนเอง</t>
  </si>
  <si>
    <t>หมวด 1 การนำองค์กร (110 คะแนน)</t>
  </si>
  <si>
    <t xml:space="preserve">1.1 ภาวะผู้นำ (60 คะแนน)       </t>
  </si>
  <si>
    <t>ก.(1) กระบวนการชี้นำองค์กรด้วยวิสัยทัศและค่านิยมองค์กร</t>
  </si>
  <si>
    <t xml:space="preserve">ประเด็นคำถามย่อย ข้อ1.1 </t>
  </si>
  <si>
    <t>คะแนนเต็ม</t>
  </si>
  <si>
    <t>ผลการประเมิน</t>
  </si>
  <si>
    <t>ก.(2) กระบวนการส่งเสริมความประพฤติปฏิบัติตามกฎหมายและจริยธรรมโดยผู้นำระดับสูง</t>
  </si>
  <si>
    <t>ก.(3)กระบวนการสร้างองค์กรที่ยั่งยืนโดยผู้นำระดับสูง</t>
  </si>
  <si>
    <t>ข.(1)กระบวนการสื่อสารและสร้างความผูกพันของบุคลากรโดยผู้นำระดับสูง</t>
  </si>
  <si>
    <t>ข.(2)กระบวนการกระตุ้นให้บุคลากรเกิดการปฏิบัติอย่างจริงจัง เพื่อผลการดำเนินการที่ดีขององค์กรโดยผู้นำระดับสูง</t>
  </si>
  <si>
    <t>รวมคะแนน</t>
  </si>
  <si>
    <t>1.2 การกำกับดูแลองค์กรและความรับผิดชอบต่อสังคม (50 คะแนน)</t>
  </si>
  <si>
    <t>ประเด็นคำถามย่อย ข้อ1.2</t>
  </si>
  <si>
    <t>ก.(1) กระบวนการกำกับดูแลองค์กรเพื่อให้เกิดความรับผิดชอบ โปร่งใสและปกป้องผลประโยชน์ของผู้มีส่วนได้ส่วนเสีย</t>
  </si>
  <si>
    <t>ข.(1) กระบวนการจัดการให้เกิดการปฏิบัติตามกฎหมายและลดผลกระทบ</t>
  </si>
  <si>
    <t>ข.(2) กระบวนการจัดการให้มีการประพฤติปฏิบัติอย่างมีจริยธรรม</t>
  </si>
  <si>
    <t>ค.(1) กระบวนการสร้างความผาสุกของสังคมในวงกว้าง</t>
  </si>
  <si>
    <t>ค.(2) กระบวนการให้สนับสนุนชุมชน</t>
  </si>
  <si>
    <t xml:space="preserve">ผลการประเมินหมวด1 = ผลรวมคะแนนประเด็น 1.1 + 1.2 </t>
  </si>
  <si>
    <t>2.1 การจัดทำกลยุทธ์ (40 คะแนน)</t>
  </si>
  <si>
    <t xml:space="preserve">ประเด็นคำถามย่อย ข้อ2.1 </t>
  </si>
  <si>
    <t>2.2 การนำกลยุทธ์สู่การปฏิบัติ (50 คะแนน)</t>
  </si>
  <si>
    <t>ประเด็นคำถามย่อย ข้อ2.2</t>
  </si>
  <si>
    <t xml:space="preserve">รวมคะแนน </t>
  </si>
  <si>
    <t xml:space="preserve">ผลการประเมินหมวด 2 = ผลรวมคะแนนประเด็น 2.1 + 2.2 </t>
  </si>
  <si>
    <t>หมวดที่ 2 การวางแผนกลยุทธ์ (90 คะแนน)</t>
  </si>
  <si>
    <t>ประเด็นคำถามย่อย ข้อ 3.1</t>
  </si>
  <si>
    <t>ประเด็นคำถามย่อย ข้อ 3.2</t>
  </si>
  <si>
    <t xml:space="preserve">ผลการประเมินหมวด 3 = ผลรวมคะแนนประเด็น 3.1 + 3.2 </t>
  </si>
  <si>
    <t>ประเด็นคำถามย่อย ข้อ 4.1</t>
  </si>
  <si>
    <t>ประเด็นคำถามย่อย ข้อ 4.2</t>
  </si>
  <si>
    <t xml:space="preserve">ผลการประเมินหมวด 4  = ผลรวมคะแนนประเด็น 4.1 + 4.2 </t>
  </si>
  <si>
    <t>ประเด็นคำถามย่อย ข้อ 5.1</t>
  </si>
  <si>
    <t>ประเด็นคำถามย่อย ข้อ 5.2</t>
  </si>
  <si>
    <t xml:space="preserve">ผลการประเมินหมวด 5  = ผลรวมคะแนนประเด็น 5.1 + 5.2 </t>
  </si>
  <si>
    <t>ประเด็นคำถามย่อย ข้อ 6.1</t>
  </si>
  <si>
    <t>ประเด็นคำถามย่อย ข้อ 6.2</t>
  </si>
  <si>
    <t xml:space="preserve">ผลการประเมินหมวด 6  = ผลรวมคะแนนประเด็น 6.1 + 6.2 </t>
  </si>
  <si>
    <t>7.1 ผลลัพธ์ด้านการเรียนการสอนและกระบวนการ</t>
  </si>
  <si>
    <t>ประเด็นคำถามย่อย ข้อ 7.1</t>
  </si>
  <si>
    <t>7.2 ผลลัพธ์ด้านการมุ่งเน้นนักเรียน ผู้ปกครอง และผู้มีส่วนได้ส่วนเสีย</t>
  </si>
  <si>
    <t>ประเด็นคำถามย่อย ข้อ 7.2</t>
  </si>
  <si>
    <t>7.3 ผลลัพธ์ด้านการมุ่งเน้นบุคลากร</t>
  </si>
  <si>
    <t>ประเด็นคำถามย่อย ข้อ 7.3</t>
  </si>
  <si>
    <t>ประเด็นคำถามย่อย ข้อ 7.4</t>
  </si>
  <si>
    <t>7.5 ผลลัพธ์ด้านการเงินและการตลาด</t>
  </si>
  <si>
    <t>ประเด็นคำถามย่อย ข้อ 7.5</t>
  </si>
  <si>
    <t>ผลการประเมินหมวด 7  = ผลรวมคะแนนประเด็น 7.1 + 7.2 +7.3+7.4+7.5</t>
  </si>
  <si>
    <r>
      <t>หมวดที่ 3</t>
    </r>
    <r>
      <rPr>
        <b/>
        <sz val="16"/>
        <color theme="1"/>
        <rFont val="Angsana New"/>
        <family val="1"/>
      </rPr>
      <t xml:space="preserve"> การมุ่งเน้นนักเรียน ผู้ปกครอง และผู้มีส่วนได้ส่วนเสีย (100 คะแนน)</t>
    </r>
  </si>
  <si>
    <t>3.1 การรับฟังเสียงของนักเรียนและผู้มีส่วนได้ส่วนเสีย (50 คะแนน)</t>
  </si>
  <si>
    <t>3.2 การสร้างความผู้พันของนักเรียนและผู้มีส่วนได้ส่วนเสีย (50 คะแนน)</t>
  </si>
  <si>
    <r>
      <t>หมวดที่ 4</t>
    </r>
    <r>
      <rPr>
        <b/>
        <sz val="16"/>
        <color theme="1"/>
        <rFont val="Angsana New"/>
        <family val="1"/>
      </rPr>
      <t xml:space="preserve"> การวัด การวิเคราะห์ และการจัดการความรู้ (90 คะแนน)</t>
    </r>
  </si>
  <si>
    <t>4.1    การวัด การวิเคราะห์ และการปรับปรุงผลการดำเนินงาน (50 คะแนน)</t>
  </si>
  <si>
    <t>4.2    การจัดการสารสนเทศ ความรู้ และเทคโนโลยีสารสนเทศ (40 คะแนน)</t>
  </si>
  <si>
    <r>
      <t>หมวดที่ 5</t>
    </r>
    <r>
      <rPr>
        <b/>
        <sz val="16"/>
        <color theme="1"/>
        <rFont val="Angsana New"/>
        <family val="1"/>
      </rPr>
      <t xml:space="preserve"> การมุ่งเน้นบุคลากร (100 คะแนน)</t>
    </r>
  </si>
  <si>
    <t>5.1 สภาพแวดล้อมของบุคลากร (45 คะแนน)</t>
  </si>
  <si>
    <t>5.2 การสร้างความผูกพันของบุคลากร (55 คะแนน)</t>
  </si>
  <si>
    <t>6.1 ระบบงาน (60 คะแนน)</t>
  </si>
  <si>
    <t>6.2 กระบวนการทำงาน (50 คะแนน)</t>
  </si>
  <si>
    <r>
      <t>หมวดที่ 6</t>
    </r>
    <r>
      <rPr>
        <b/>
        <sz val="16"/>
        <color theme="1"/>
        <rFont val="Angsana New"/>
        <family val="1"/>
      </rPr>
      <t xml:space="preserve"> การมุ่งเน้นการปฏิบัติงาน (110 คะแนน)</t>
    </r>
  </si>
  <si>
    <r>
      <t>หมวดที่ 7</t>
    </r>
    <r>
      <rPr>
        <b/>
        <sz val="16"/>
        <color theme="1"/>
        <rFont val="Angsana New"/>
        <family val="1"/>
      </rPr>
      <t xml:space="preserve"> ผลลัพธ์ขององค์กร</t>
    </r>
  </si>
  <si>
    <t>ก.(1) กระบวนการวางแผนกลยุทธ์</t>
  </si>
  <si>
    <t>ก.(2) กระบวนการวิเคราะห์และกำหนดกลยุทธ์</t>
  </si>
  <si>
    <t>ข.(1) วัตถุประสงค์เชิงกลยุทธ์ที่สำคัญ</t>
  </si>
  <si>
    <t>ข.(2) การพิจารณาวัตถุประสงค์เชิงกลยุทธ์</t>
  </si>
  <si>
    <t>ก.(1) กระบวนการจัดทำแผนการปฏิบัติการ</t>
  </si>
  <si>
    <t>ก.(2) กระบวนการนำแผนปฏิบัติการไปปฏิบัติ</t>
  </si>
  <si>
    <t>ก.(3) กระบวนการจัดสรรทรัพยากร</t>
  </si>
  <si>
    <t>ก.(4) แผนด้านบุคลากร</t>
  </si>
  <si>
    <t>ก.(5) กระบวนการจัดทำตัววัดผลการดำเนินการ</t>
  </si>
  <si>
    <t>ก.(6) กระบวนการปรับเปลี่ยนแผนปฏิบัติการ</t>
  </si>
  <si>
    <t>ข. กระบวนการคาดการณ์ผลการดำเนินการ</t>
  </si>
  <si>
    <t>ก.(2) กระบวนการรับฟังนักเรียนและผู้มีส่วนได้ส่วนเสียในอนาคต</t>
  </si>
  <si>
    <t>ข.(1) กระบวนการประเมินความพึงพอใจและความผูกพันของนักเรียนและผู้มีส่วนได้ส่วนเสีย</t>
  </si>
  <si>
    <t>ข.(2) กระบวนการประเมินความพึงพอใจเปรียบเทียบกับคู่แข่ง</t>
  </si>
  <si>
    <t>ข.(3) กระบวนการประเมินความไม่พึงพอใจ</t>
  </si>
  <si>
    <t>ก.(1) กระบวนการคิดค้นหลักสูตร โปรแกรม และบริการด้านการเรียนการสอน</t>
  </si>
  <si>
    <t>ก.(2) กระบวนการจัดบริการสนับสนุนนักเรียนและผู้มีส่วนได้ส่วนเสีย</t>
  </si>
  <si>
    <t>ก.(3) กระบวนการจำแนกนักเรียนและผู้มีส่วนได้ส่วนเสีย</t>
  </si>
  <si>
    <t>ข.(1) กระบวนการจัดการความสัมพันธ์กับนักเรียนและผู้มีส่วนได้ส่วนเสีย</t>
  </si>
  <si>
    <t>ข.(2) กระบวนการจัดการข้อเรียกร้องของนักเรียนและผู้มีส่วนได้ส่วนเสีย</t>
  </si>
  <si>
    <t>ก.(1) กระบวนการจัดการคุณภาพของข้อมูลสารสนเทศและความรู้</t>
  </si>
  <si>
    <t>ก.(2) กระบวนการทำให้ข้อมูลสารสนเทศพร้อมใช้งาน</t>
  </si>
  <si>
    <t>ก.(3) กระบวนการจัดการความรู้ขององค์กร</t>
  </si>
  <si>
    <t>ข.(1) กระบวนการจัดการคุณภาพของฮาร์ดแวร์และซอฟท์แวร์</t>
  </si>
  <si>
    <t>ข.(2) กระบวนการสร้างความพร้อมใช้งานของระบบเทคโนโลยีสารสนเทศแม้ในภาวะฉุกเฉิน</t>
  </si>
  <si>
    <t>ก.(1) กระบวนการประเมินขีดความสามารถและและอัตรากำลังที่ต้องการ</t>
  </si>
  <si>
    <t>ก.(2) กระบวนการด้านบุคลากรใหม่</t>
  </si>
  <si>
    <t>ก.(3) กระบวนการจัดโครงสร้างและบริหารบุคลากร</t>
  </si>
  <si>
    <t>ก.(4) กระบวนการจัดการการเปลี่ยนแปลงด้านบุคลากร</t>
  </si>
  <si>
    <t>ข.(1) กระบวนการจัดการสภาพแวดล้อมการทำงาน</t>
  </si>
  <si>
    <t>ข.(2) กระบวนการสนับสนุนบุคลากร</t>
  </si>
  <si>
    <t>ก.(1) กระบวนการค้นหาองค์ประกอบของความผูกพัน</t>
  </si>
  <si>
    <t>ก.(2) กระบวนการสร้างวัฒนธรรมองค์กร</t>
  </si>
  <si>
    <t>ก.(3) กระบวนการจัดการผลการปฏิบัติงาน</t>
  </si>
  <si>
    <t>ข.(1) กระบวนการประเมินความผูกพัน</t>
  </si>
  <si>
    <t>ข.(2) กระบวนการวิเคราะห์ผลการประเมินความผูกพันเชื่อมโยงกับผลลัพธ์ทางธุรกิจ</t>
  </si>
  <si>
    <t>ค.(1) กระบวนการเรียนรู้และพัฒนาบุคลากร</t>
  </si>
  <si>
    <t>ค.(2) กระบวนการประเมินประสิทธิผลของการเรียนรู้และพัฒนา</t>
  </si>
  <si>
    <t>ค.(3) กระบวนการจัดการความก้าวหน้าในอาชีพการงาน</t>
  </si>
  <si>
    <t>ก.(1) กระบวนการออกแบบและสร้างนวัตกรรมระบบงาน</t>
  </si>
  <si>
    <t>ก.(2) กระบวนการกำหนดข้อกำหนดของระบบงาน</t>
  </si>
  <si>
    <t>ข.(1) กระบวนการนำระบบงานสู่การปฏิบัติ</t>
  </si>
  <si>
    <t>ข.(2) กระบวนการควบคุมต้นทุนโดยรวม</t>
  </si>
  <si>
    <t>ค. กระบวนการเตรียมความพร้อมสำหรับภาวะฉุกเฉิน</t>
  </si>
  <si>
    <t>ก.(1) กระบวนการออกแบบและสร้างนวัตกรรมของกระบวนการทำงาน</t>
  </si>
  <si>
    <t>ก.(2) กระบวนการกำหนดข้อกำหนดของกระบวนการทำงาน</t>
  </si>
  <si>
    <t>ข.(1) กระบวนการนำกระบวนการทำงานที่สำคัญสู่การปฏิบัติ</t>
  </si>
  <si>
    <t>ข.(2) กระบวนการจัดการห่วงโซ่อุปทาน</t>
  </si>
  <si>
    <t>ข.(3) กระบวนการปรับปรุงกระบวนการทำงาน</t>
  </si>
  <si>
    <t>ข. ผลลัพธ์ด้านประสิทธิผลของระบบปฏิบัติการขององค์กร</t>
  </si>
  <si>
    <t>ค. ผลลัพธ์ด้านการนำกลยุทธ์ไปปฏิบัติ</t>
  </si>
  <si>
    <t>ก.(1) ผลลัพธ์ด้านความพึงพอใจของนักเรียน ผู้ปกครองและผู้มีส่วนได้ส่วนเสีย</t>
  </si>
  <si>
    <t>ก.(2) ผลลัพธ์ด้านความผูกพันของนักเรียน ผู้ปกครองและผู้มีส่วนได้ส่วนเสีย</t>
  </si>
  <si>
    <t>ก.(1) ผลลัพธ์ด้านขีดความสามารถและอัตรากำลัง</t>
  </si>
  <si>
    <t>ก.(2) ผลลัพธ์ด้านบรรยากาศการทำงาน</t>
  </si>
  <si>
    <t>ก.(3) ผลลัพธ์ด้านการทำให้บุคลากรมีความผูกพัน</t>
  </si>
  <si>
    <t>ก.(4) ผลลัพธ์ด้านการพัฒนาบุคลากร</t>
  </si>
  <si>
    <t>ก.(1) ผลลัพธ์ด้านการนำองค์กร</t>
  </si>
  <si>
    <t>ก.(2) ผลลัพธ์ด้านการกำกับดูแลองค์กร</t>
  </si>
  <si>
    <t>ก.(3) ผลลัพธ์ด้านกฎหมายระเบียบข้อบังคับ</t>
  </si>
  <si>
    <t>ก.(4) ผลลัพธ์ด้านจริยธรรม</t>
  </si>
  <si>
    <t>ก.(5) ผลลัพธ์ด้านสังคม</t>
  </si>
  <si>
    <t>ก.(1) ผลลัพธ์ด้านผลการดำเนินการทางการเงิน</t>
  </si>
  <si>
    <t>ก.(2) ผลลัพธ์ด้านผลการดำเนินการด้านตลาด</t>
  </si>
  <si>
    <t>คะแนนรวมคำถามย่อย *60 / 500</t>
  </si>
  <si>
    <t>คะแนนรวมคำถามย่อย *50 / 600</t>
  </si>
  <si>
    <t>คะแนนรวมคำถามย่อย *40 / 400</t>
  </si>
  <si>
    <t>คะแนนรวมคำถามย่อย *50 / 700</t>
  </si>
  <si>
    <t>คะแนนรวมคำถามย่อย *65 / 200</t>
  </si>
  <si>
    <t>คะแนนรวมคำถามย่อย *65 / 500</t>
  </si>
  <si>
    <t>คะแนนรวมคำถามย่อย *65 / 400</t>
  </si>
  <si>
    <t>คะแนนรวมคำถามย่อย *130 /300</t>
  </si>
  <si>
    <t>คะแนนรวมคำถามย่อย *75 / 200</t>
  </si>
  <si>
    <t>คะแนนรวมคำถามย่อย *50 / 500</t>
  </si>
  <si>
    <t>คะแนนรวมคำถามย่อย *55 / 800</t>
  </si>
  <si>
    <t>คะแนนรวมคำถามย่อย *45 / 600</t>
  </si>
  <si>
    <t>คะแนนรวมคำถามย่อย *40 / 500</t>
  </si>
  <si>
    <t>คะแนนรวมคำถามย่อย *50 /800</t>
  </si>
  <si>
    <t>ก.(2) กระบวนการประเมินผลการดำเนินการของผู้นำระดับสูงและคณะกรรมการกำกับดูแลองค์กร</t>
  </si>
  <si>
    <t>ก.(1) กระบวนการรับฟังนักเรียนและผู้มีส่วนได้ส่วนเสียในปัจจุบัน</t>
  </si>
  <si>
    <t>รวมทั้งหมด</t>
  </si>
  <si>
    <t>ก.(1) กระบวนการเลือกตัววัดผลการดำเนินการ</t>
  </si>
  <si>
    <t>ก.(2) กระบวนการเลือกและใช้ข้อมูลเชิงเปรียบเทียบ</t>
  </si>
  <si>
    <t>ก.(4) กระบวนการทำให้ระบบวัดผลเอื้อให้เกิดความคล่องตัวขององค์กร</t>
  </si>
  <si>
    <t>  ข กระบวนการคิดวิเคราะห์และทบทวนผลการดำเนินการ</t>
  </si>
  <si>
    <t>ค.(1) กระบวนการแลกเปลี่ยนเรียนรู้วิธีปฏิบัติที่เป็นเลิศ</t>
  </si>
  <si>
    <t>ค.(2) กระบวนการคาดการณ์ผลการดำเนินการในอนาคต</t>
  </si>
  <si>
    <t>ค.(3) กระบวนการปรับปรุงอย่างต่อเนื่องและสร้างนวัตกรรม</t>
  </si>
  <si>
    <t>7.4 ผลลัพธ์ด้านการนำองค์กร การกำกับดูแลองค์กร และความรับผิดชอบต่อสังคม</t>
  </si>
  <si>
    <t>ก. ผลลัพธ์ด้านการเรียนการสอน และกระบวนการที่มุ่งเน้นนักเรียน   และผู้มีส่วนได้ส่วนเสีย</t>
  </si>
  <si>
    <t>ก.(4) กระบวนการใช้ประโยชน์จากข้อมูลเกี่ยวกับนักเรียน            และผู้มีส่วนได้ส่วนเสีย</t>
  </si>
  <si>
    <t>ก.(3) กระบวนการเลือกและใช้ข้อมูลลูกค้าและผู้มีส่วนได้ส่วนเสีย</t>
  </si>
  <si>
    <t>โรงเรียน...........................................................................</t>
  </si>
  <si>
    <t>วันที่  ............ เดือน .....................................  พ.ศ. .................</t>
  </si>
  <si>
    <t>จุดเด่น</t>
  </si>
  <si>
    <t>จุดที่ควรพัฒนา</t>
  </si>
  <si>
    <t>..........................................................................................................................................................................................</t>
  </si>
  <si>
    <t>ตามเกณฑ์รางวัลคุณภาพแห่งสำนักงานคณะกรรมการการศึกษาขั้นพื้นฐาน 2557-2558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</si>
</sst>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scheme val="minor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6"/>
      <color theme="1"/>
      <name val="Tahoma"/>
      <family val="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95"/>
  <sheetViews>
    <sheetView tabSelected="1" view="pageBreakPreview" zoomScale="110" zoomScaleSheetLayoutView="110" workbookViewId="0">
      <selection activeCell="F7" sqref="F7"/>
    </sheetView>
  </sheetViews>
  <sheetFormatPr defaultColWidth="9.125" defaultRowHeight="23.25"/>
  <cols>
    <col min="1" max="1" width="55.375" style="14" customWidth="1"/>
    <col min="2" max="2" width="10.625" style="5" customWidth="1"/>
    <col min="3" max="3" width="13.875" style="5" customWidth="1"/>
    <col min="4" max="16384" width="9.125" style="4"/>
  </cols>
  <sheetData>
    <row r="1" spans="1:4">
      <c r="A1" s="23" t="s">
        <v>0</v>
      </c>
      <c r="B1" s="23"/>
      <c r="C1" s="23"/>
    </row>
    <row r="2" spans="1:4">
      <c r="A2" s="23" t="s">
        <v>159</v>
      </c>
      <c r="B2" s="23"/>
      <c r="C2" s="23"/>
    </row>
    <row r="3" spans="1:4">
      <c r="A3" s="23" t="s">
        <v>154</v>
      </c>
      <c r="B3" s="23"/>
      <c r="C3" s="23"/>
    </row>
    <row r="4" spans="1:4">
      <c r="A4" s="23" t="s">
        <v>155</v>
      </c>
      <c r="B4" s="23"/>
      <c r="C4" s="23"/>
    </row>
    <row r="5" spans="1:4" ht="9" customHeight="1">
      <c r="A5" s="16"/>
      <c r="B5" s="16"/>
      <c r="C5" s="16"/>
    </row>
    <row r="6" spans="1:4">
      <c r="A6" s="24" t="s">
        <v>1</v>
      </c>
      <c r="B6" s="24"/>
      <c r="C6" s="24"/>
    </row>
    <row r="7" spans="1:4">
      <c r="A7" s="1" t="s">
        <v>2</v>
      </c>
    </row>
    <row r="8" spans="1:4">
      <c r="A8" s="18" t="s">
        <v>4</v>
      </c>
      <c r="B8" s="18" t="s">
        <v>5</v>
      </c>
      <c r="C8" s="18" t="s">
        <v>6</v>
      </c>
    </row>
    <row r="9" spans="1:4">
      <c r="A9" s="6" t="s">
        <v>3</v>
      </c>
      <c r="B9" s="18">
        <v>100</v>
      </c>
      <c r="C9" s="18"/>
    </row>
    <row r="10" spans="1:4" ht="46.5">
      <c r="A10" s="7" t="s">
        <v>7</v>
      </c>
      <c r="B10" s="18">
        <v>100</v>
      </c>
      <c r="C10" s="18"/>
    </row>
    <row r="11" spans="1:4">
      <c r="A11" s="6" t="s">
        <v>8</v>
      </c>
      <c r="B11" s="18">
        <v>100</v>
      </c>
      <c r="C11" s="18"/>
      <c r="D11" s="8"/>
    </row>
    <row r="12" spans="1:4">
      <c r="A12" s="7" t="s">
        <v>9</v>
      </c>
      <c r="B12" s="18">
        <v>100</v>
      </c>
      <c r="C12" s="18"/>
    </row>
    <row r="13" spans="1:4" ht="46.5">
      <c r="A13" s="7" t="s">
        <v>10</v>
      </c>
      <c r="B13" s="18">
        <v>100</v>
      </c>
      <c r="C13" s="18"/>
    </row>
    <row r="14" spans="1:4">
      <c r="A14" s="18" t="s">
        <v>11</v>
      </c>
      <c r="B14" s="18">
        <v>500</v>
      </c>
      <c r="C14" s="18">
        <f>SUM(C9:C13)</f>
        <v>0</v>
      </c>
    </row>
    <row r="15" spans="1:4">
      <c r="A15" s="18" t="s">
        <v>126</v>
      </c>
      <c r="B15" s="21">
        <f>SUM(C14*60/500)</f>
        <v>0</v>
      </c>
      <c r="C15" s="22"/>
    </row>
    <row r="17" spans="1:3">
      <c r="A17" s="1" t="s">
        <v>12</v>
      </c>
    </row>
    <row r="18" spans="1:3">
      <c r="A18" s="18" t="s">
        <v>13</v>
      </c>
      <c r="B18" s="18" t="s">
        <v>5</v>
      </c>
      <c r="C18" s="18" t="s">
        <v>6</v>
      </c>
    </row>
    <row r="19" spans="1:3" ht="46.5">
      <c r="A19" s="7" t="s">
        <v>14</v>
      </c>
      <c r="B19" s="18">
        <v>100</v>
      </c>
      <c r="C19" s="18"/>
    </row>
    <row r="20" spans="1:3" ht="46.5">
      <c r="A20" s="7" t="s">
        <v>140</v>
      </c>
      <c r="B20" s="18">
        <v>100</v>
      </c>
      <c r="C20" s="18"/>
    </row>
    <row r="21" spans="1:3">
      <c r="A21" s="7" t="s">
        <v>15</v>
      </c>
      <c r="B21" s="18">
        <v>100</v>
      </c>
      <c r="C21" s="18"/>
    </row>
    <row r="22" spans="1:3">
      <c r="A22" s="6" t="s">
        <v>16</v>
      </c>
      <c r="B22" s="18">
        <v>100</v>
      </c>
      <c r="C22" s="18"/>
    </row>
    <row r="23" spans="1:3">
      <c r="A23" s="6" t="s">
        <v>17</v>
      </c>
      <c r="B23" s="18">
        <v>100</v>
      </c>
      <c r="C23" s="18"/>
    </row>
    <row r="24" spans="1:3">
      <c r="A24" s="6" t="s">
        <v>18</v>
      </c>
      <c r="B24" s="18">
        <v>100</v>
      </c>
      <c r="C24" s="18"/>
    </row>
    <row r="25" spans="1:3">
      <c r="A25" s="18" t="s">
        <v>11</v>
      </c>
      <c r="B25" s="18">
        <v>600</v>
      </c>
      <c r="C25" s="18">
        <f>SUM(C19:C24)</f>
        <v>0</v>
      </c>
    </row>
    <row r="26" spans="1:3" ht="24" thickBot="1">
      <c r="A26" s="17" t="s">
        <v>127</v>
      </c>
      <c r="B26" s="26">
        <f>SUM(C25*50/600)</f>
        <v>0</v>
      </c>
      <c r="C26" s="26"/>
    </row>
    <row r="27" spans="1:3" ht="24.75" thickTop="1" thickBot="1">
      <c r="A27" s="15" t="s">
        <v>19</v>
      </c>
      <c r="B27" s="27">
        <f>SUM(B15+B26)</f>
        <v>0</v>
      </c>
      <c r="C27" s="27"/>
    </row>
    <row r="28" spans="1:3" ht="24" thickTop="1">
      <c r="A28" s="24" t="s">
        <v>26</v>
      </c>
      <c r="B28" s="24"/>
      <c r="C28" s="24"/>
    </row>
    <row r="29" spans="1:3">
      <c r="A29" s="1" t="s">
        <v>20</v>
      </c>
    </row>
    <row r="30" spans="1:3">
      <c r="A30" s="18" t="s">
        <v>21</v>
      </c>
      <c r="B30" s="18" t="s">
        <v>5</v>
      </c>
      <c r="C30" s="18" t="s">
        <v>6</v>
      </c>
    </row>
    <row r="31" spans="1:3">
      <c r="A31" s="6" t="s">
        <v>62</v>
      </c>
      <c r="B31" s="18">
        <v>100</v>
      </c>
      <c r="C31" s="18"/>
    </row>
    <row r="32" spans="1:3">
      <c r="A32" s="6" t="s">
        <v>63</v>
      </c>
      <c r="B32" s="18">
        <v>100</v>
      </c>
      <c r="C32" s="18"/>
    </row>
    <row r="33" spans="1:3">
      <c r="A33" s="6" t="s">
        <v>64</v>
      </c>
      <c r="B33" s="18">
        <v>100</v>
      </c>
      <c r="C33" s="18"/>
    </row>
    <row r="34" spans="1:3">
      <c r="A34" s="6" t="s">
        <v>65</v>
      </c>
      <c r="B34" s="18">
        <v>100</v>
      </c>
      <c r="C34" s="18"/>
    </row>
    <row r="35" spans="1:3">
      <c r="A35" s="18" t="s">
        <v>11</v>
      </c>
      <c r="B35" s="18">
        <v>400</v>
      </c>
      <c r="C35" s="18">
        <f>SUM(C31:C34)</f>
        <v>0</v>
      </c>
    </row>
    <row r="36" spans="1:3">
      <c r="A36" s="18" t="s">
        <v>128</v>
      </c>
      <c r="B36" s="28">
        <f>SUM(C35)*40/400</f>
        <v>0</v>
      </c>
      <c r="C36" s="28"/>
    </row>
    <row r="38" spans="1:3">
      <c r="A38" s="2" t="s">
        <v>22</v>
      </c>
    </row>
    <row r="39" spans="1:3">
      <c r="A39" s="18" t="s">
        <v>23</v>
      </c>
      <c r="B39" s="18" t="s">
        <v>5</v>
      </c>
      <c r="C39" s="18" t="s">
        <v>6</v>
      </c>
    </row>
    <row r="40" spans="1:3">
      <c r="A40" s="6" t="s">
        <v>66</v>
      </c>
      <c r="B40" s="18">
        <v>100</v>
      </c>
      <c r="C40" s="18"/>
    </row>
    <row r="41" spans="1:3">
      <c r="A41" s="6" t="s">
        <v>67</v>
      </c>
      <c r="B41" s="18">
        <v>100</v>
      </c>
      <c r="C41" s="18"/>
    </row>
    <row r="42" spans="1:3">
      <c r="A42" s="6" t="s">
        <v>68</v>
      </c>
      <c r="B42" s="18">
        <v>100</v>
      </c>
      <c r="C42" s="18"/>
    </row>
    <row r="43" spans="1:3">
      <c r="A43" s="6" t="s">
        <v>69</v>
      </c>
      <c r="B43" s="18">
        <v>100</v>
      </c>
      <c r="C43" s="18"/>
    </row>
    <row r="44" spans="1:3">
      <c r="A44" s="6" t="s">
        <v>70</v>
      </c>
      <c r="B44" s="18">
        <v>100</v>
      </c>
      <c r="C44" s="18"/>
    </row>
    <row r="45" spans="1:3">
      <c r="A45" s="6" t="s">
        <v>71</v>
      </c>
      <c r="B45" s="18">
        <v>100</v>
      </c>
      <c r="C45" s="18"/>
    </row>
    <row r="46" spans="1:3">
      <c r="A46" s="9" t="s">
        <v>72</v>
      </c>
      <c r="B46" s="18">
        <v>100</v>
      </c>
      <c r="C46" s="18"/>
    </row>
    <row r="47" spans="1:3">
      <c r="A47" s="18" t="s">
        <v>24</v>
      </c>
      <c r="B47" s="18">
        <v>700</v>
      </c>
      <c r="C47" s="18">
        <f>SUM(C40:C46)</f>
        <v>0</v>
      </c>
    </row>
    <row r="48" spans="1:3" ht="24" thickBot="1">
      <c r="A48" s="17" t="s">
        <v>129</v>
      </c>
      <c r="B48" s="29">
        <f>SUM(C47)*50/700</f>
        <v>0</v>
      </c>
      <c r="C48" s="29"/>
    </row>
    <row r="49" spans="1:3" ht="24.75" thickTop="1" thickBot="1">
      <c r="A49" s="15" t="s">
        <v>25</v>
      </c>
      <c r="B49" s="30">
        <f>SUM(B36+B48)</f>
        <v>0</v>
      </c>
      <c r="C49" s="30"/>
    </row>
    <row r="50" spans="1:3" ht="24" thickTop="1">
      <c r="A50" s="10"/>
      <c r="B50" s="11"/>
      <c r="C50" s="11"/>
    </row>
    <row r="51" spans="1:3">
      <c r="A51" s="10"/>
      <c r="B51" s="11"/>
      <c r="C51" s="11"/>
    </row>
    <row r="52" spans="1:3">
      <c r="A52" s="31" t="s">
        <v>49</v>
      </c>
      <c r="B52" s="31"/>
      <c r="C52" s="31"/>
    </row>
    <row r="53" spans="1:3">
      <c r="A53" s="1" t="s">
        <v>50</v>
      </c>
    </row>
    <row r="54" spans="1:3">
      <c r="A54" s="18" t="s">
        <v>27</v>
      </c>
      <c r="B54" s="18" t="s">
        <v>5</v>
      </c>
      <c r="C54" s="18" t="s">
        <v>6</v>
      </c>
    </row>
    <row r="55" spans="1:3">
      <c r="A55" s="6" t="s">
        <v>141</v>
      </c>
      <c r="B55" s="18">
        <v>100</v>
      </c>
      <c r="C55" s="18"/>
    </row>
    <row r="56" spans="1:3">
      <c r="A56" s="6" t="s">
        <v>73</v>
      </c>
      <c r="B56" s="18">
        <v>100</v>
      </c>
      <c r="C56" s="18"/>
    </row>
    <row r="57" spans="1:3" ht="46.5">
      <c r="A57" s="7" t="s">
        <v>74</v>
      </c>
      <c r="B57" s="18">
        <v>100</v>
      </c>
      <c r="C57" s="18"/>
    </row>
    <row r="58" spans="1:3">
      <c r="A58" s="6" t="s">
        <v>75</v>
      </c>
      <c r="B58" s="18">
        <v>100</v>
      </c>
      <c r="C58" s="18"/>
    </row>
    <row r="59" spans="1:3">
      <c r="A59" s="6" t="s">
        <v>76</v>
      </c>
      <c r="B59" s="18">
        <v>100</v>
      </c>
      <c r="C59" s="18"/>
    </row>
    <row r="60" spans="1:3">
      <c r="A60" s="18" t="s">
        <v>11</v>
      </c>
      <c r="B60" s="18">
        <v>500</v>
      </c>
      <c r="C60" s="18">
        <f>SUM(C55:C59)</f>
        <v>0</v>
      </c>
    </row>
    <row r="61" spans="1:3">
      <c r="A61" s="18" t="s">
        <v>135</v>
      </c>
      <c r="B61" s="28">
        <f>SUM(C60)*50/500</f>
        <v>0</v>
      </c>
      <c r="C61" s="28"/>
    </row>
    <row r="63" spans="1:3">
      <c r="A63" s="1" t="s">
        <v>51</v>
      </c>
    </row>
    <row r="64" spans="1:3">
      <c r="A64" s="18" t="s">
        <v>28</v>
      </c>
      <c r="B64" s="18" t="s">
        <v>5</v>
      </c>
      <c r="C64" s="18" t="s">
        <v>6</v>
      </c>
    </row>
    <row r="65" spans="1:3" ht="46.5">
      <c r="A65" s="7" t="s">
        <v>77</v>
      </c>
      <c r="B65" s="12">
        <v>100</v>
      </c>
      <c r="C65" s="12"/>
    </row>
    <row r="66" spans="1:3">
      <c r="A66" s="7" t="s">
        <v>78</v>
      </c>
      <c r="B66" s="12">
        <v>100</v>
      </c>
      <c r="C66" s="12"/>
    </row>
    <row r="67" spans="1:3">
      <c r="A67" s="6" t="s">
        <v>79</v>
      </c>
      <c r="B67" s="12">
        <v>100</v>
      </c>
      <c r="C67" s="12"/>
    </row>
    <row r="68" spans="1:3" ht="46.5">
      <c r="A68" s="7" t="s">
        <v>152</v>
      </c>
      <c r="B68" s="12">
        <v>100</v>
      </c>
      <c r="C68" s="12"/>
    </row>
    <row r="69" spans="1:3">
      <c r="A69" s="7" t="s">
        <v>80</v>
      </c>
      <c r="B69" s="12">
        <v>100</v>
      </c>
      <c r="C69" s="12"/>
    </row>
    <row r="70" spans="1:3">
      <c r="A70" s="7" t="s">
        <v>81</v>
      </c>
      <c r="B70" s="12">
        <v>100</v>
      </c>
      <c r="C70" s="12"/>
    </row>
    <row r="71" spans="1:3">
      <c r="A71" s="18" t="s">
        <v>11</v>
      </c>
      <c r="B71" s="12">
        <v>600</v>
      </c>
      <c r="C71" s="12">
        <f>SUM(C65:C70)</f>
        <v>0</v>
      </c>
    </row>
    <row r="72" spans="1:3" ht="24" thickBot="1">
      <c r="A72" s="17" t="s">
        <v>127</v>
      </c>
      <c r="B72" s="32">
        <f>SUM(C71)*50/600</f>
        <v>0</v>
      </c>
      <c r="C72" s="33"/>
    </row>
    <row r="73" spans="1:3" ht="24.75" thickTop="1" thickBot="1">
      <c r="A73" s="15" t="s">
        <v>29</v>
      </c>
      <c r="B73" s="34">
        <f>SUM(B61+B72)</f>
        <v>0</v>
      </c>
      <c r="C73" s="34"/>
    </row>
    <row r="74" spans="1:3" ht="24" thickTop="1">
      <c r="A74" s="16"/>
      <c r="B74" s="11"/>
      <c r="C74" s="11"/>
    </row>
    <row r="75" spans="1:3">
      <c r="A75" s="16"/>
      <c r="B75" s="11"/>
      <c r="C75" s="11"/>
    </row>
    <row r="76" spans="1:3">
      <c r="A76" s="31" t="s">
        <v>52</v>
      </c>
      <c r="B76" s="31"/>
      <c r="C76" s="31"/>
    </row>
    <row r="77" spans="1:3">
      <c r="A77" s="2" t="s">
        <v>53</v>
      </c>
    </row>
    <row r="78" spans="1:3">
      <c r="A78" s="18" t="s">
        <v>30</v>
      </c>
      <c r="B78" s="18" t="s">
        <v>5</v>
      </c>
      <c r="C78" s="18" t="s">
        <v>6</v>
      </c>
    </row>
    <row r="79" spans="1:3">
      <c r="A79" s="9" t="s">
        <v>143</v>
      </c>
      <c r="B79" s="18">
        <v>100</v>
      </c>
      <c r="C79" s="18"/>
    </row>
    <row r="80" spans="1:3">
      <c r="A80" s="9" t="s">
        <v>144</v>
      </c>
      <c r="B80" s="18">
        <v>100</v>
      </c>
      <c r="C80" s="18"/>
    </row>
    <row r="81" spans="1:3">
      <c r="A81" s="7" t="s">
        <v>153</v>
      </c>
      <c r="B81" s="18">
        <v>100</v>
      </c>
      <c r="C81" s="18"/>
    </row>
    <row r="82" spans="1:3">
      <c r="A82" s="7" t="s">
        <v>145</v>
      </c>
      <c r="B82" s="18">
        <v>100</v>
      </c>
      <c r="C82" s="18"/>
    </row>
    <row r="83" spans="1:3">
      <c r="A83" s="9" t="s">
        <v>146</v>
      </c>
      <c r="B83" s="18">
        <v>100</v>
      </c>
      <c r="C83" s="18"/>
    </row>
    <row r="84" spans="1:3">
      <c r="A84" s="9" t="s">
        <v>147</v>
      </c>
      <c r="B84" s="18">
        <v>100</v>
      </c>
      <c r="C84" s="18"/>
    </row>
    <row r="85" spans="1:3">
      <c r="A85" s="9" t="s">
        <v>148</v>
      </c>
      <c r="B85" s="18">
        <v>100</v>
      </c>
      <c r="C85" s="18"/>
    </row>
    <row r="86" spans="1:3">
      <c r="A86" s="9" t="s">
        <v>149</v>
      </c>
      <c r="B86" s="18">
        <v>100</v>
      </c>
      <c r="C86" s="18"/>
    </row>
    <row r="87" spans="1:3">
      <c r="A87" s="18" t="s">
        <v>11</v>
      </c>
      <c r="B87" s="18">
        <v>800</v>
      </c>
      <c r="C87" s="18">
        <f>SUM(C79:C86)</f>
        <v>0</v>
      </c>
    </row>
    <row r="88" spans="1:3">
      <c r="A88" s="18" t="s">
        <v>139</v>
      </c>
      <c r="B88" s="25">
        <f>SUM(C87)*50/800</f>
        <v>0</v>
      </c>
      <c r="C88" s="25"/>
    </row>
    <row r="90" spans="1:3">
      <c r="A90" s="2" t="s">
        <v>54</v>
      </c>
    </row>
    <row r="91" spans="1:3">
      <c r="A91" s="18" t="s">
        <v>31</v>
      </c>
      <c r="B91" s="18" t="s">
        <v>5</v>
      </c>
      <c r="C91" s="18" t="s">
        <v>6</v>
      </c>
    </row>
    <row r="92" spans="1:3">
      <c r="A92" s="9" t="s">
        <v>82</v>
      </c>
      <c r="B92" s="18">
        <v>100</v>
      </c>
      <c r="C92" s="18"/>
    </row>
    <row r="93" spans="1:3">
      <c r="A93" s="9" t="s">
        <v>83</v>
      </c>
      <c r="B93" s="18">
        <v>100</v>
      </c>
      <c r="C93" s="18"/>
    </row>
    <row r="94" spans="1:3">
      <c r="A94" s="6" t="s">
        <v>84</v>
      </c>
      <c r="B94" s="18">
        <v>100</v>
      </c>
      <c r="C94" s="18"/>
    </row>
    <row r="95" spans="1:3">
      <c r="A95" s="6" t="s">
        <v>85</v>
      </c>
      <c r="B95" s="18">
        <v>100</v>
      </c>
      <c r="C95" s="18"/>
    </row>
    <row r="96" spans="1:3" ht="46.5">
      <c r="A96" s="7" t="s">
        <v>86</v>
      </c>
      <c r="B96" s="18">
        <v>100</v>
      </c>
      <c r="C96" s="18"/>
    </row>
    <row r="97" spans="1:3">
      <c r="A97" s="18" t="s">
        <v>11</v>
      </c>
      <c r="B97" s="18">
        <v>500</v>
      </c>
      <c r="C97" s="18">
        <f>SUM(C92:C96)</f>
        <v>0</v>
      </c>
    </row>
    <row r="98" spans="1:3" ht="24" thickBot="1">
      <c r="A98" s="17" t="s">
        <v>138</v>
      </c>
      <c r="B98" s="29">
        <f>SUM(C97)*40/500</f>
        <v>0</v>
      </c>
      <c r="C98" s="29"/>
    </row>
    <row r="99" spans="1:3" ht="24.75" thickTop="1" thickBot="1">
      <c r="A99" s="15" t="s">
        <v>32</v>
      </c>
      <c r="B99" s="30">
        <f>SUM(B88+B98)</f>
        <v>0</v>
      </c>
      <c r="C99" s="27"/>
    </row>
    <row r="100" spans="1:3" ht="24" thickTop="1">
      <c r="A100" s="16"/>
      <c r="B100" s="11"/>
      <c r="C100" s="11"/>
    </row>
    <row r="101" spans="1:3">
      <c r="A101" s="16"/>
      <c r="B101" s="11"/>
      <c r="C101" s="11"/>
    </row>
    <row r="102" spans="1:3">
      <c r="A102" s="31" t="s">
        <v>55</v>
      </c>
      <c r="B102" s="31"/>
      <c r="C102" s="31"/>
    </row>
    <row r="103" spans="1:3">
      <c r="A103" s="1" t="s">
        <v>56</v>
      </c>
    </row>
    <row r="104" spans="1:3">
      <c r="A104" s="18" t="s">
        <v>33</v>
      </c>
      <c r="B104" s="18" t="s">
        <v>5</v>
      </c>
      <c r="C104" s="18" t="s">
        <v>6</v>
      </c>
    </row>
    <row r="105" spans="1:3">
      <c r="A105" s="7" t="s">
        <v>87</v>
      </c>
      <c r="B105" s="18">
        <v>100</v>
      </c>
      <c r="C105" s="18"/>
    </row>
    <row r="106" spans="1:3">
      <c r="A106" s="6" t="s">
        <v>88</v>
      </c>
      <c r="B106" s="18">
        <v>100</v>
      </c>
      <c r="C106" s="18"/>
    </row>
    <row r="107" spans="1:3">
      <c r="A107" s="6" t="s">
        <v>89</v>
      </c>
      <c r="B107" s="18">
        <v>100</v>
      </c>
      <c r="C107" s="18"/>
    </row>
    <row r="108" spans="1:3">
      <c r="A108" s="6" t="s">
        <v>90</v>
      </c>
      <c r="B108" s="18">
        <v>100</v>
      </c>
      <c r="C108" s="18"/>
    </row>
    <row r="109" spans="1:3">
      <c r="A109" s="6" t="s">
        <v>91</v>
      </c>
      <c r="B109" s="18">
        <v>100</v>
      </c>
      <c r="C109" s="18"/>
    </row>
    <row r="110" spans="1:3">
      <c r="A110" s="6" t="s">
        <v>92</v>
      </c>
      <c r="B110" s="18">
        <v>100</v>
      </c>
      <c r="C110" s="18"/>
    </row>
    <row r="111" spans="1:3">
      <c r="A111" s="18" t="s">
        <v>11</v>
      </c>
      <c r="B111" s="18">
        <v>600</v>
      </c>
      <c r="C111" s="18">
        <f>SUM(C105:C110)</f>
        <v>0</v>
      </c>
    </row>
    <row r="112" spans="1:3">
      <c r="A112" s="18" t="s">
        <v>137</v>
      </c>
      <c r="B112" s="25">
        <f>SUM(C111)*45/600</f>
        <v>0</v>
      </c>
      <c r="C112" s="25"/>
    </row>
    <row r="114" spans="1:3">
      <c r="A114" s="2" t="s">
        <v>57</v>
      </c>
    </row>
    <row r="115" spans="1:3">
      <c r="A115" s="18" t="s">
        <v>34</v>
      </c>
      <c r="B115" s="18" t="s">
        <v>5</v>
      </c>
      <c r="C115" s="18" t="s">
        <v>6</v>
      </c>
    </row>
    <row r="116" spans="1:3">
      <c r="A116" s="6" t="s">
        <v>93</v>
      </c>
      <c r="B116" s="18">
        <v>100</v>
      </c>
      <c r="C116" s="18"/>
    </row>
    <row r="117" spans="1:3">
      <c r="A117" s="6" t="s">
        <v>94</v>
      </c>
      <c r="B117" s="18">
        <v>100</v>
      </c>
      <c r="C117" s="18"/>
    </row>
    <row r="118" spans="1:3">
      <c r="A118" s="6" t="s">
        <v>95</v>
      </c>
      <c r="B118" s="18">
        <v>100</v>
      </c>
      <c r="C118" s="18"/>
    </row>
    <row r="119" spans="1:3">
      <c r="A119" s="6" t="s">
        <v>96</v>
      </c>
      <c r="B119" s="18">
        <v>100</v>
      </c>
      <c r="C119" s="18"/>
    </row>
    <row r="120" spans="1:3" ht="46.5">
      <c r="A120" s="7" t="s">
        <v>97</v>
      </c>
      <c r="B120" s="18">
        <v>100</v>
      </c>
      <c r="C120" s="18"/>
    </row>
    <row r="121" spans="1:3">
      <c r="A121" s="6" t="s">
        <v>98</v>
      </c>
      <c r="B121" s="18">
        <v>100</v>
      </c>
      <c r="C121" s="18"/>
    </row>
    <row r="122" spans="1:3">
      <c r="A122" s="9" t="s">
        <v>99</v>
      </c>
      <c r="B122" s="18">
        <v>100</v>
      </c>
      <c r="C122" s="18"/>
    </row>
    <row r="123" spans="1:3">
      <c r="A123" s="6" t="s">
        <v>100</v>
      </c>
      <c r="B123" s="18">
        <v>100</v>
      </c>
      <c r="C123" s="18"/>
    </row>
    <row r="124" spans="1:3">
      <c r="A124" s="18" t="s">
        <v>11</v>
      </c>
      <c r="B124" s="18">
        <v>800</v>
      </c>
      <c r="C124" s="18">
        <f>SUM(C116:C123)</f>
        <v>0</v>
      </c>
    </row>
    <row r="125" spans="1:3" ht="24" thickBot="1">
      <c r="A125" s="17" t="s">
        <v>136</v>
      </c>
      <c r="B125" s="29">
        <f>SUM(C124)*55/800</f>
        <v>0</v>
      </c>
      <c r="C125" s="29"/>
    </row>
    <row r="126" spans="1:3" ht="24.75" thickTop="1" thickBot="1">
      <c r="A126" s="15" t="s">
        <v>35</v>
      </c>
      <c r="B126" s="30">
        <f>SUM(B112+B125)</f>
        <v>0</v>
      </c>
      <c r="C126" s="30"/>
    </row>
    <row r="127" spans="1:3" ht="24" thickTop="1">
      <c r="A127" s="16"/>
      <c r="B127" s="11"/>
      <c r="C127" s="11"/>
    </row>
    <row r="128" spans="1:3">
      <c r="A128" s="16"/>
      <c r="B128" s="11"/>
      <c r="C128" s="11"/>
    </row>
    <row r="129" spans="1:3">
      <c r="A129" s="19" t="s">
        <v>60</v>
      </c>
    </row>
    <row r="130" spans="1:3">
      <c r="A130" s="1" t="s">
        <v>58</v>
      </c>
    </row>
    <row r="131" spans="1:3">
      <c r="A131" s="18" t="s">
        <v>36</v>
      </c>
      <c r="B131" s="18" t="s">
        <v>5</v>
      </c>
      <c r="C131" s="18" t="s">
        <v>6</v>
      </c>
    </row>
    <row r="132" spans="1:3">
      <c r="A132" s="6" t="s">
        <v>101</v>
      </c>
      <c r="B132" s="18">
        <v>100</v>
      </c>
      <c r="C132" s="18"/>
    </row>
    <row r="133" spans="1:3">
      <c r="A133" s="6" t="s">
        <v>102</v>
      </c>
      <c r="B133" s="18">
        <v>100</v>
      </c>
      <c r="C133" s="18"/>
    </row>
    <row r="134" spans="1:3">
      <c r="A134" s="6" t="s">
        <v>103</v>
      </c>
      <c r="B134" s="18">
        <v>100</v>
      </c>
      <c r="C134" s="18"/>
    </row>
    <row r="135" spans="1:3">
      <c r="A135" s="9" t="s">
        <v>104</v>
      </c>
      <c r="B135" s="18">
        <v>100</v>
      </c>
      <c r="C135" s="18"/>
    </row>
    <row r="136" spans="1:3">
      <c r="A136" s="6" t="s">
        <v>105</v>
      </c>
      <c r="B136" s="18">
        <v>100</v>
      </c>
      <c r="C136" s="18"/>
    </row>
    <row r="137" spans="1:3">
      <c r="A137" s="18" t="s">
        <v>11</v>
      </c>
      <c r="B137" s="18">
        <v>500</v>
      </c>
      <c r="C137" s="18">
        <f>SUM(C132:C136)</f>
        <v>0</v>
      </c>
    </row>
    <row r="138" spans="1:3">
      <c r="A138" s="18" t="s">
        <v>126</v>
      </c>
      <c r="B138" s="25">
        <f>SUM(C137)*60/500</f>
        <v>0</v>
      </c>
      <c r="C138" s="25"/>
    </row>
    <row r="139" spans="1:3">
      <c r="A139" s="5"/>
    </row>
    <row r="140" spans="1:3">
      <c r="A140" s="1" t="s">
        <v>59</v>
      </c>
    </row>
    <row r="141" spans="1:3">
      <c r="A141" s="18" t="s">
        <v>37</v>
      </c>
      <c r="B141" s="18" t="s">
        <v>5</v>
      </c>
      <c r="C141" s="18" t="s">
        <v>6</v>
      </c>
    </row>
    <row r="142" spans="1:3">
      <c r="A142" s="7" t="s">
        <v>106</v>
      </c>
      <c r="B142" s="18">
        <v>100</v>
      </c>
      <c r="C142" s="18"/>
    </row>
    <row r="143" spans="1:3">
      <c r="A143" s="6" t="s">
        <v>107</v>
      </c>
      <c r="B143" s="18">
        <v>100</v>
      </c>
      <c r="C143" s="18"/>
    </row>
    <row r="144" spans="1:3">
      <c r="A144" s="6" t="s">
        <v>108</v>
      </c>
      <c r="B144" s="18">
        <v>100</v>
      </c>
      <c r="C144" s="18"/>
    </row>
    <row r="145" spans="1:3">
      <c r="A145" s="6" t="s">
        <v>109</v>
      </c>
      <c r="B145" s="18">
        <v>100</v>
      </c>
      <c r="C145" s="18"/>
    </row>
    <row r="146" spans="1:3">
      <c r="A146" s="6" t="s">
        <v>110</v>
      </c>
      <c r="B146" s="18">
        <v>100</v>
      </c>
      <c r="C146" s="18"/>
    </row>
    <row r="147" spans="1:3">
      <c r="A147" s="18" t="s">
        <v>11</v>
      </c>
      <c r="B147" s="18">
        <v>500</v>
      </c>
      <c r="C147" s="18">
        <f>SUM(C142:C146)</f>
        <v>0</v>
      </c>
    </row>
    <row r="148" spans="1:3" ht="24" thickBot="1">
      <c r="A148" s="17" t="s">
        <v>135</v>
      </c>
      <c r="B148" s="26">
        <f>SUM(C147)*50/500</f>
        <v>0</v>
      </c>
      <c r="C148" s="26"/>
    </row>
    <row r="149" spans="1:3" ht="24.75" thickTop="1" thickBot="1">
      <c r="A149" s="15" t="s">
        <v>38</v>
      </c>
      <c r="B149" s="27">
        <f>SUM(B138+B148)</f>
        <v>0</v>
      </c>
      <c r="C149" s="27"/>
    </row>
    <row r="150" spans="1:3" ht="24" thickTop="1">
      <c r="A150" s="16"/>
      <c r="B150" s="11"/>
      <c r="C150" s="11"/>
    </row>
    <row r="151" spans="1:3">
      <c r="A151" s="16"/>
      <c r="B151" s="11"/>
      <c r="C151" s="11"/>
    </row>
    <row r="152" spans="1:3">
      <c r="A152" s="31" t="s">
        <v>61</v>
      </c>
      <c r="B152" s="31"/>
      <c r="C152" s="31"/>
    </row>
    <row r="153" spans="1:3">
      <c r="A153" s="1" t="s">
        <v>39</v>
      </c>
    </row>
    <row r="154" spans="1:3">
      <c r="A154" s="18" t="s">
        <v>40</v>
      </c>
      <c r="B154" s="18" t="s">
        <v>5</v>
      </c>
      <c r="C154" s="18" t="s">
        <v>6</v>
      </c>
    </row>
    <row r="155" spans="1:3" ht="46.5">
      <c r="A155" s="7" t="s">
        <v>151</v>
      </c>
      <c r="B155" s="18">
        <v>100</v>
      </c>
      <c r="C155" s="18"/>
    </row>
    <row r="156" spans="1:3">
      <c r="A156" s="6" t="s">
        <v>111</v>
      </c>
      <c r="B156" s="18">
        <v>100</v>
      </c>
      <c r="C156" s="18"/>
    </row>
    <row r="157" spans="1:3">
      <c r="A157" s="9" t="s">
        <v>112</v>
      </c>
      <c r="B157" s="18">
        <v>100</v>
      </c>
      <c r="C157" s="18"/>
    </row>
    <row r="158" spans="1:3">
      <c r="A158" s="18" t="s">
        <v>11</v>
      </c>
      <c r="B158" s="18">
        <v>300</v>
      </c>
      <c r="C158" s="18">
        <f>SUM(C155:C157)</f>
        <v>0</v>
      </c>
    </row>
    <row r="159" spans="1:3">
      <c r="A159" s="18" t="s">
        <v>133</v>
      </c>
      <c r="B159" s="25">
        <f>SUM(C158)*130/300</f>
        <v>0</v>
      </c>
      <c r="C159" s="25"/>
    </row>
    <row r="160" spans="1:3">
      <c r="A160" s="11"/>
      <c r="B160" s="11"/>
      <c r="C160" s="11"/>
    </row>
    <row r="161" spans="1:3">
      <c r="A161" s="1" t="s">
        <v>41</v>
      </c>
    </row>
    <row r="162" spans="1:3">
      <c r="A162" s="18" t="s">
        <v>42</v>
      </c>
      <c r="B162" s="18" t="s">
        <v>5</v>
      </c>
      <c r="C162" s="18" t="s">
        <v>6</v>
      </c>
    </row>
    <row r="163" spans="1:3">
      <c r="A163" s="9" t="s">
        <v>113</v>
      </c>
      <c r="B163" s="18">
        <v>100</v>
      </c>
      <c r="C163" s="18"/>
    </row>
    <row r="164" spans="1:3">
      <c r="A164" s="7" t="s">
        <v>114</v>
      </c>
      <c r="B164" s="18">
        <v>100</v>
      </c>
      <c r="C164" s="18"/>
    </row>
    <row r="165" spans="1:3">
      <c r="A165" s="18" t="s">
        <v>11</v>
      </c>
      <c r="B165" s="18">
        <v>200</v>
      </c>
      <c r="C165" s="18">
        <f>SUM(C163:C164)</f>
        <v>0</v>
      </c>
    </row>
    <row r="166" spans="1:3">
      <c r="A166" s="18" t="s">
        <v>134</v>
      </c>
      <c r="B166" s="25">
        <f>SUM(C165)*75/200</f>
        <v>0</v>
      </c>
      <c r="C166" s="25"/>
    </row>
    <row r="167" spans="1:3">
      <c r="A167" s="11"/>
      <c r="B167" s="11"/>
      <c r="C167" s="11"/>
    </row>
    <row r="168" spans="1:3">
      <c r="A168" s="1" t="s">
        <v>43</v>
      </c>
    </row>
    <row r="169" spans="1:3">
      <c r="A169" s="18" t="s">
        <v>44</v>
      </c>
      <c r="B169" s="18" t="s">
        <v>5</v>
      </c>
      <c r="C169" s="18" t="s">
        <v>6</v>
      </c>
    </row>
    <row r="170" spans="1:3">
      <c r="A170" s="6" t="s">
        <v>115</v>
      </c>
      <c r="B170" s="18">
        <v>100</v>
      </c>
      <c r="C170" s="18"/>
    </row>
    <row r="171" spans="1:3">
      <c r="A171" s="6" t="s">
        <v>116</v>
      </c>
      <c r="B171" s="18">
        <v>100</v>
      </c>
      <c r="C171" s="18"/>
    </row>
    <row r="172" spans="1:3">
      <c r="A172" s="9" t="s">
        <v>117</v>
      </c>
      <c r="B172" s="18">
        <v>100</v>
      </c>
      <c r="C172" s="18"/>
    </row>
    <row r="173" spans="1:3">
      <c r="A173" s="6" t="s">
        <v>118</v>
      </c>
      <c r="B173" s="18">
        <v>100</v>
      </c>
      <c r="C173" s="18"/>
    </row>
    <row r="174" spans="1:3">
      <c r="A174" s="18" t="s">
        <v>11</v>
      </c>
      <c r="B174" s="18">
        <v>400</v>
      </c>
      <c r="C174" s="18">
        <f>SUM(C170:C173)</f>
        <v>0</v>
      </c>
    </row>
    <row r="175" spans="1:3">
      <c r="A175" s="18" t="s">
        <v>132</v>
      </c>
      <c r="B175" s="25">
        <f>SUM(C174)*65/400</f>
        <v>0</v>
      </c>
      <c r="C175" s="25"/>
    </row>
    <row r="176" spans="1:3">
      <c r="A176" s="11"/>
      <c r="B176" s="11"/>
      <c r="C176" s="11"/>
    </row>
    <row r="177" spans="1:3">
      <c r="A177" s="1" t="s">
        <v>150</v>
      </c>
    </row>
    <row r="178" spans="1:3">
      <c r="A178" s="18" t="s">
        <v>45</v>
      </c>
      <c r="B178" s="18" t="s">
        <v>5</v>
      </c>
      <c r="C178" s="18" t="s">
        <v>6</v>
      </c>
    </row>
    <row r="179" spans="1:3">
      <c r="A179" s="13" t="s">
        <v>119</v>
      </c>
      <c r="B179" s="18">
        <v>100</v>
      </c>
      <c r="C179" s="18"/>
    </row>
    <row r="180" spans="1:3">
      <c r="A180" s="6" t="s">
        <v>120</v>
      </c>
      <c r="B180" s="18">
        <v>100</v>
      </c>
      <c r="C180" s="18"/>
    </row>
    <row r="181" spans="1:3">
      <c r="A181" s="6" t="s">
        <v>121</v>
      </c>
      <c r="B181" s="18">
        <v>100</v>
      </c>
      <c r="C181" s="18"/>
    </row>
    <row r="182" spans="1:3">
      <c r="A182" s="6" t="s">
        <v>122</v>
      </c>
      <c r="B182" s="18">
        <v>100</v>
      </c>
      <c r="C182" s="18"/>
    </row>
    <row r="183" spans="1:3">
      <c r="A183" s="6" t="s">
        <v>123</v>
      </c>
      <c r="B183" s="18">
        <v>100</v>
      </c>
      <c r="C183" s="18"/>
    </row>
    <row r="184" spans="1:3">
      <c r="A184" s="18" t="s">
        <v>11</v>
      </c>
      <c r="B184" s="18">
        <v>500</v>
      </c>
      <c r="C184" s="18">
        <f>SUM(C179:C183)</f>
        <v>0</v>
      </c>
    </row>
    <row r="185" spans="1:3">
      <c r="A185" s="18" t="s">
        <v>131</v>
      </c>
      <c r="B185" s="25">
        <f>SUM(C184)*65/500</f>
        <v>0</v>
      </c>
      <c r="C185" s="25"/>
    </row>
    <row r="186" spans="1:3">
      <c r="A186" s="11"/>
      <c r="B186" s="11"/>
      <c r="C186" s="11"/>
    </row>
    <row r="187" spans="1:3">
      <c r="A187" s="1" t="s">
        <v>46</v>
      </c>
    </row>
    <row r="188" spans="1:3">
      <c r="A188" s="18" t="s">
        <v>47</v>
      </c>
      <c r="B188" s="18" t="s">
        <v>5</v>
      </c>
      <c r="C188" s="18" t="s">
        <v>6</v>
      </c>
    </row>
    <row r="189" spans="1:3">
      <c r="A189" s="6" t="s">
        <v>124</v>
      </c>
      <c r="B189" s="18">
        <v>100</v>
      </c>
      <c r="C189" s="18"/>
    </row>
    <row r="190" spans="1:3">
      <c r="A190" s="6" t="s">
        <v>125</v>
      </c>
      <c r="B190" s="18">
        <v>100</v>
      </c>
      <c r="C190" s="18"/>
    </row>
    <row r="191" spans="1:3">
      <c r="A191" s="18" t="s">
        <v>11</v>
      </c>
      <c r="B191" s="18">
        <v>200</v>
      </c>
      <c r="C191" s="18">
        <f>SUM(C189:C190)</f>
        <v>0</v>
      </c>
    </row>
    <row r="192" spans="1:3" ht="24" thickBot="1">
      <c r="A192" s="17" t="s">
        <v>130</v>
      </c>
      <c r="B192" s="29">
        <f>SUM(C191)*65/200</f>
        <v>0</v>
      </c>
      <c r="C192" s="29"/>
    </row>
    <row r="193" spans="1:3" ht="24.75" thickTop="1" thickBot="1">
      <c r="A193" s="3" t="s">
        <v>48</v>
      </c>
      <c r="B193" s="30">
        <f>SUM(B159+B166+B175+B185+B192)</f>
        <v>0</v>
      </c>
      <c r="C193" s="30"/>
    </row>
    <row r="194" spans="1:3" ht="24.75" thickTop="1" thickBot="1">
      <c r="A194" s="15" t="s">
        <v>142</v>
      </c>
      <c r="B194" s="30">
        <f>SUM(B27+B49+B73+B99+B126+B149+B193)</f>
        <v>0</v>
      </c>
      <c r="C194" s="27"/>
    </row>
    <row r="195" spans="1:3" ht="24" thickTop="1"/>
  </sheetData>
  <mergeCells count="35">
    <mergeCell ref="B175:C175"/>
    <mergeCell ref="B185:C185"/>
    <mergeCell ref="B192:C192"/>
    <mergeCell ref="B193:C193"/>
    <mergeCell ref="B194:C194"/>
    <mergeCell ref="B166:C166"/>
    <mergeCell ref="B98:C98"/>
    <mergeCell ref="B99:C99"/>
    <mergeCell ref="A102:C102"/>
    <mergeCell ref="B112:C112"/>
    <mergeCell ref="B125:C125"/>
    <mergeCell ref="B126:C126"/>
    <mergeCell ref="B138:C138"/>
    <mergeCell ref="B148:C148"/>
    <mergeCell ref="B149:C149"/>
    <mergeCell ref="A152:C152"/>
    <mergeCell ref="B159:C159"/>
    <mergeCell ref="B88:C88"/>
    <mergeCell ref="B26:C26"/>
    <mergeCell ref="B27:C27"/>
    <mergeCell ref="A28:C28"/>
    <mergeCell ref="B36:C36"/>
    <mergeCell ref="B48:C48"/>
    <mergeCell ref="B49:C49"/>
    <mergeCell ref="A52:C52"/>
    <mergeCell ref="B61:C61"/>
    <mergeCell ref="B72:C72"/>
    <mergeCell ref="B73:C73"/>
    <mergeCell ref="A76:C76"/>
    <mergeCell ref="B15:C15"/>
    <mergeCell ref="A1:C1"/>
    <mergeCell ref="A2:C2"/>
    <mergeCell ref="A3:C3"/>
    <mergeCell ref="A4:C4"/>
    <mergeCell ref="A6:C6"/>
  </mergeCells>
  <pageMargins left="0.9055118110236221" right="0.55118110236220474" top="0.74803149606299213" bottom="0.74803149606299213" header="0.31496062992125984" footer="0.31496062992125984"/>
  <pageSetup paperSize="9" orientation="portrait" r:id="rId1"/>
  <headerFooter>
    <oddFooter>&amp;R&amp;"Cordia New,Regular"&amp;16&amp;P</oddFooter>
  </headerFooter>
  <rowBreaks count="7" manualBreakCount="7">
    <brk id="27" max="16383" man="1"/>
    <brk id="51" max="16383" man="1"/>
    <brk id="75" max="16383" man="1"/>
    <brk id="101" max="16383" man="1"/>
    <brk id="128" max="16383" man="1"/>
    <brk id="151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3:B26"/>
  <sheetViews>
    <sheetView topLeftCell="A11" workbookViewId="0">
      <selection activeCell="Q5" sqref="Q5"/>
    </sheetView>
  </sheetViews>
  <sheetFormatPr defaultRowHeight="23.25"/>
  <cols>
    <col min="1" max="1" width="9" style="5"/>
    <col min="2" max="16384" width="9" style="14"/>
  </cols>
  <sheetData>
    <row r="3" spans="1:2">
      <c r="A3" s="20" t="s">
        <v>156</v>
      </c>
    </row>
    <row r="4" spans="1:2">
      <c r="A4" s="5">
        <v>1</v>
      </c>
      <c r="B4" s="14" t="s">
        <v>158</v>
      </c>
    </row>
    <row r="5" spans="1:2">
      <c r="A5" s="5">
        <v>2</v>
      </c>
      <c r="B5" s="14" t="s">
        <v>158</v>
      </c>
    </row>
    <row r="6" spans="1:2">
      <c r="A6" s="5">
        <v>3</v>
      </c>
      <c r="B6" s="14" t="s">
        <v>158</v>
      </c>
    </row>
    <row r="7" spans="1:2">
      <c r="A7" s="5">
        <v>4</v>
      </c>
      <c r="B7" s="14" t="s">
        <v>158</v>
      </c>
    </row>
    <row r="8" spans="1:2">
      <c r="A8" s="5">
        <v>5</v>
      </c>
      <c r="B8" s="14" t="s">
        <v>158</v>
      </c>
    </row>
    <row r="9" spans="1:2">
      <c r="A9" s="5">
        <v>6</v>
      </c>
      <c r="B9" s="14" t="s">
        <v>158</v>
      </c>
    </row>
    <row r="10" spans="1:2">
      <c r="A10" s="5">
        <v>7</v>
      </c>
      <c r="B10" s="14" t="s">
        <v>158</v>
      </c>
    </row>
    <row r="11" spans="1:2">
      <c r="A11" s="5">
        <v>8</v>
      </c>
      <c r="B11" s="14" t="s">
        <v>158</v>
      </c>
    </row>
    <row r="12" spans="1:2">
      <c r="A12" s="5">
        <v>9</v>
      </c>
      <c r="B12" s="14" t="s">
        <v>158</v>
      </c>
    </row>
    <row r="13" spans="1:2">
      <c r="A13" s="5">
        <v>10</v>
      </c>
      <c r="B13" s="14" t="s">
        <v>158</v>
      </c>
    </row>
    <row r="16" spans="1:2">
      <c r="A16" s="20" t="s">
        <v>157</v>
      </c>
    </row>
    <row r="17" spans="1:2">
      <c r="A17" s="5">
        <v>1</v>
      </c>
      <c r="B17" s="14" t="s">
        <v>158</v>
      </c>
    </row>
    <row r="18" spans="1:2">
      <c r="A18" s="5">
        <v>2</v>
      </c>
      <c r="B18" s="14" t="s">
        <v>158</v>
      </c>
    </row>
    <row r="19" spans="1:2">
      <c r="A19" s="5">
        <v>3</v>
      </c>
      <c r="B19" s="14" t="s">
        <v>158</v>
      </c>
    </row>
    <row r="20" spans="1:2">
      <c r="A20" s="5">
        <v>4</v>
      </c>
      <c r="B20" s="14" t="s">
        <v>158</v>
      </c>
    </row>
    <row r="21" spans="1:2">
      <c r="A21" s="5">
        <v>5</v>
      </c>
      <c r="B21" s="14" t="s">
        <v>158</v>
      </c>
    </row>
    <row r="22" spans="1:2">
      <c r="A22" s="5">
        <v>6</v>
      </c>
      <c r="B22" s="14" t="s">
        <v>158</v>
      </c>
    </row>
    <row r="23" spans="1:2">
      <c r="A23" s="5">
        <v>7</v>
      </c>
      <c r="B23" s="14" t="s">
        <v>158</v>
      </c>
    </row>
    <row r="24" spans="1:2">
      <c r="A24" s="5">
        <v>8</v>
      </c>
      <c r="B24" s="14" t="s">
        <v>158</v>
      </c>
    </row>
    <row r="25" spans="1:2">
      <c r="A25" s="5">
        <v>9</v>
      </c>
      <c r="B25" s="14" t="s">
        <v>158</v>
      </c>
    </row>
    <row r="26" spans="1:2">
      <c r="A26" s="5">
        <v>10</v>
      </c>
      <c r="B26" s="14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หมวด 1 - 7 คำนวณ</vt:lpstr>
      <vt:lpstr>ด้านหลังจุดเด่น-จุดที่พัฒนา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Computer-PC</cp:lastModifiedBy>
  <cp:lastPrinted>2016-08-08T08:22:09Z</cp:lastPrinted>
  <dcterms:created xsi:type="dcterms:W3CDTF">2015-08-05T03:21:02Z</dcterms:created>
  <dcterms:modified xsi:type="dcterms:W3CDTF">2016-08-08T11:53:45Z</dcterms:modified>
</cp:coreProperties>
</file>